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etasanen/Downloads/"/>
    </mc:Choice>
  </mc:AlternateContent>
  <xr:revisionPtr revIDLastSave="0" documentId="13_ncr:1_{2C135C56-7B80-334E-9F98-49BFB3CAEAE4}" xr6:coauthVersionLast="47" xr6:coauthVersionMax="47" xr10:uidLastSave="{00000000-0000-0000-0000-000000000000}"/>
  <bookViews>
    <workbookView xWindow="920" yWindow="500" windowWidth="27900" windowHeight="17500" xr2:uid="{3777E5F3-4AD8-4AC2-A83D-DAAD007DF3F3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  <c r="L3" i="1"/>
  <c r="L5" i="1" l="1"/>
  <c r="K9" i="1"/>
  <c r="K10" i="1" s="1"/>
  <c r="K12" i="1" s="1"/>
  <c r="M12" i="1" s="1"/>
  <c r="K15" i="1" s="1"/>
  <c r="D13" i="1" s="1"/>
  <c r="M9" i="1"/>
</calcChain>
</file>

<file path=xl/sharedStrings.xml><?xml version="1.0" encoding="utf-8"?>
<sst xmlns="http://schemas.openxmlformats.org/spreadsheetml/2006/main" count="14" uniqueCount="14">
  <si>
    <t>r=</t>
  </si>
  <si>
    <t>r_in=</t>
  </si>
  <si>
    <t>d_in=</t>
  </si>
  <si>
    <t>Ulkohalkaisija</t>
  </si>
  <si>
    <t>Sektorin kulma</t>
  </si>
  <si>
    <t>mm</t>
  </si>
  <si>
    <t>DN</t>
  </si>
  <si>
    <t>Materiaalipaksuus</t>
  </si>
  <si>
    <t>Hitsattujen putkien mitat!</t>
  </si>
  <si>
    <t>Mainline pipe Outer diameter (mm)</t>
  </si>
  <si>
    <t>Hole saw diameter (mm)</t>
  </si>
  <si>
    <t>Mainline pipe wall thickness  (mm)</t>
  </si>
  <si>
    <r>
      <t xml:space="preserve">Calculator for drilling distance. Fill only </t>
    </r>
    <r>
      <rPr>
        <b/>
        <sz val="11"/>
        <color theme="9"/>
        <rFont val="Calibri (Body)"/>
      </rPr>
      <t>green</t>
    </r>
    <r>
      <rPr>
        <b/>
        <sz val="11"/>
        <color theme="1"/>
        <rFont val="Calibri"/>
        <family val="2"/>
        <scheme val="minor"/>
      </rPr>
      <t xml:space="preserve"> boxes in (mm)</t>
    </r>
  </si>
  <si>
    <t>Drilling distance (mm):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</si>
</sst>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3" xfId="0" applyFill="1" applyBorder="1"/>
    <xf numFmtId="1" fontId="1" fillId="3" borderId="2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241478</xdr:colOff>
      <xdr:row>15</xdr:row>
      <xdr:rowOff>62605</xdr:rowOff>
    </xdr:from>
    <xdr:to>
      <xdr:col>14</xdr:col>
      <xdr:colOff>62605</xdr:colOff>
      <xdr:row>29</xdr:row>
      <xdr:rowOff>28463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D32FE2-1916-E6D4-30CB-56788DB2F2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39" r="2734"/>
        <a:stretch/>
      </xdr:blipFill>
      <xdr:spPr>
        <a:xfrm>
          <a:off x="241478" y="2879859"/>
          <a:ext cx="4910071" cy="2595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8585-4BF0-424E-82B4-B0CA2CC9E03E}">
  <dimension ref="B2:R26"/>
  <sheetViews>
    <sheetView tabSelected="1" zoomScale="142" zoomScaleNormal="85" workbookViewId="0">
      <selection activeCell="S17" sqref="S17"/>
    </sheetView>
  </sheetViews>
  <sheetFormatPr baseColWidth="10" defaultColWidth="8.83203125" defaultRowHeight="15" x14ac:dyDescent="0.2"/>
  <cols>
    <col min="3" max="3" width="22.5" customWidth="1"/>
    <col min="5" max="5" width="9.6640625" bestFit="1" customWidth="1"/>
    <col min="6" max="6" width="33.33203125" hidden="1" customWidth="1"/>
    <col min="7" max="7" width="7.6640625" hidden="1" customWidth="1"/>
    <col min="8" max="8" width="8.6640625" hidden="1" customWidth="1"/>
    <col min="9" max="9" width="8.33203125" hidden="1" customWidth="1"/>
    <col min="10" max="10" width="11" hidden="1" customWidth="1"/>
    <col min="11" max="11" width="11.6640625" hidden="1" customWidth="1"/>
    <col min="12" max="12" width="13.5" hidden="1" customWidth="1"/>
    <col min="13" max="13" width="36.5" hidden="1" customWidth="1"/>
    <col min="14" max="14" width="8.1640625" customWidth="1"/>
    <col min="15" max="15" width="8.33203125" customWidth="1"/>
    <col min="16" max="16" width="8.1640625" hidden="1" customWidth="1"/>
    <col min="17" max="17" width="14" hidden="1" customWidth="1"/>
    <col min="18" max="18" width="17.1640625" hidden="1" customWidth="1"/>
    <col min="19" max="19" width="11.33203125" customWidth="1"/>
    <col min="20" max="20" width="10.33203125" customWidth="1"/>
    <col min="21" max="21" width="8.1640625" customWidth="1"/>
  </cols>
  <sheetData>
    <row r="2" spans="2:18" x14ac:dyDescent="0.2">
      <c r="B2" s="8" t="s">
        <v>12</v>
      </c>
      <c r="C2" s="8"/>
      <c r="D2" s="8"/>
      <c r="P2" s="8" t="s">
        <v>8</v>
      </c>
    </row>
    <row r="3" spans="2:18" x14ac:dyDescent="0.2">
      <c r="K3" t="s">
        <v>0</v>
      </c>
      <c r="L3">
        <f>D6/2</f>
        <v>69.849999999999994</v>
      </c>
    </row>
    <row r="4" spans="2:18" x14ac:dyDescent="0.2">
      <c r="K4" t="s">
        <v>2</v>
      </c>
      <c r="L4">
        <f>D6-2*D8</f>
        <v>115.69999999999999</v>
      </c>
      <c r="P4" s="7" t="s">
        <v>6</v>
      </c>
      <c r="Q4" s="6" t="s">
        <v>3</v>
      </c>
      <c r="R4" s="6" t="s">
        <v>7</v>
      </c>
    </row>
    <row r="5" spans="2:18" x14ac:dyDescent="0.2">
      <c r="K5" t="s">
        <v>1</v>
      </c>
      <c r="L5">
        <f>L4/2</f>
        <v>57.849999999999994</v>
      </c>
      <c r="P5" s="4">
        <v>15</v>
      </c>
      <c r="Q5" s="5">
        <v>21.3</v>
      </c>
      <c r="R5" s="5">
        <v>2</v>
      </c>
    </row>
    <row r="6" spans="2:18" x14ac:dyDescent="0.2">
      <c r="B6" s="9" t="s">
        <v>9</v>
      </c>
      <c r="C6" s="9"/>
      <c r="D6" s="1">
        <v>139.69999999999999</v>
      </c>
      <c r="P6" s="4">
        <v>20</v>
      </c>
      <c r="Q6" s="5">
        <v>26.9</v>
      </c>
      <c r="R6" s="5">
        <v>2</v>
      </c>
    </row>
    <row r="7" spans="2:18" x14ac:dyDescent="0.2">
      <c r="B7" s="9" t="s">
        <v>10</v>
      </c>
      <c r="C7" s="9"/>
      <c r="D7" s="1">
        <v>98</v>
      </c>
      <c r="P7" s="4">
        <v>25</v>
      </c>
      <c r="Q7" s="5">
        <v>33.700000000000003</v>
      </c>
      <c r="R7" s="5">
        <v>2.2999999999999998</v>
      </c>
    </row>
    <row r="8" spans="2:18" x14ac:dyDescent="0.2">
      <c r="B8" s="9" t="s">
        <v>11</v>
      </c>
      <c r="C8" s="9"/>
      <c r="D8" s="1">
        <v>12</v>
      </c>
      <c r="P8" s="4">
        <v>32</v>
      </c>
      <c r="Q8" s="5">
        <v>42.4</v>
      </c>
      <c r="R8" s="5">
        <v>2.6</v>
      </c>
    </row>
    <row r="9" spans="2:18" x14ac:dyDescent="0.2">
      <c r="I9" t="s">
        <v>4</v>
      </c>
      <c r="K9">
        <f>DEGREES(ASIN(D7/L4)*2)</f>
        <v>115.77762615461157</v>
      </c>
      <c r="M9">
        <f>(ASIN(D7/L4)*2)</f>
        <v>2.0207007765410734</v>
      </c>
      <c r="P9" s="4">
        <v>40</v>
      </c>
      <c r="Q9" s="5">
        <v>48.3</v>
      </c>
      <c r="R9" s="5">
        <v>2.6</v>
      </c>
    </row>
    <row r="10" spans="2:18" x14ac:dyDescent="0.2">
      <c r="K10">
        <f>K9/2</f>
        <v>57.888813077305784</v>
      </c>
      <c r="P10" s="4">
        <v>50</v>
      </c>
      <c r="Q10" s="5">
        <v>60.3</v>
      </c>
      <c r="R10" s="5">
        <v>2.9</v>
      </c>
    </row>
    <row r="11" spans="2:18" x14ac:dyDescent="0.2">
      <c r="P11" s="4">
        <v>65</v>
      </c>
      <c r="Q11" s="5">
        <v>76.099999999999994</v>
      </c>
      <c r="R11" s="5">
        <v>2.9</v>
      </c>
    </row>
    <row r="12" spans="2:18" x14ac:dyDescent="0.2">
      <c r="K12">
        <f>90-K10</f>
        <v>32.111186922694216</v>
      </c>
      <c r="M12">
        <f>RADIANS(K12)</f>
        <v>0.56044593852435998</v>
      </c>
      <c r="P12" s="4">
        <v>80</v>
      </c>
      <c r="Q12" s="5">
        <v>88.9</v>
      </c>
      <c r="R12" s="5">
        <v>3.2</v>
      </c>
    </row>
    <row r="13" spans="2:18" x14ac:dyDescent="0.2">
      <c r="B13" s="9" t="s">
        <v>13</v>
      </c>
      <c r="C13" s="10"/>
      <c r="D13" s="3">
        <f>L3-K15</f>
        <v>39.099024405720073</v>
      </c>
      <c r="E13" s="2" t="s">
        <v>5</v>
      </c>
      <c r="P13" s="4">
        <v>100</v>
      </c>
      <c r="Q13" s="5">
        <v>114.3</v>
      </c>
      <c r="R13" s="5">
        <v>3.6</v>
      </c>
    </row>
    <row r="14" spans="2:18" x14ac:dyDescent="0.2">
      <c r="P14" s="4">
        <v>125</v>
      </c>
      <c r="Q14" s="5">
        <v>139.69999999999999</v>
      </c>
      <c r="R14" s="5">
        <v>3.6</v>
      </c>
    </row>
    <row r="15" spans="2:18" x14ac:dyDescent="0.2">
      <c r="K15">
        <f>SIN(M12)*L5</f>
        <v>30.750975594279922</v>
      </c>
      <c r="P15" s="4">
        <v>150</v>
      </c>
      <c r="Q15" s="5">
        <v>168.3</v>
      </c>
      <c r="R15" s="5">
        <v>4</v>
      </c>
    </row>
    <row r="16" spans="2:18" x14ac:dyDescent="0.2">
      <c r="P16" s="4">
        <v>200</v>
      </c>
      <c r="Q16" s="5">
        <v>219.1</v>
      </c>
      <c r="R16" s="5">
        <v>4.5</v>
      </c>
    </row>
    <row r="17" spans="16:18" x14ac:dyDescent="0.2">
      <c r="P17" s="4">
        <v>250</v>
      </c>
      <c r="Q17" s="5">
        <v>273</v>
      </c>
      <c r="R17" s="5">
        <v>5</v>
      </c>
    </row>
    <row r="18" spans="16:18" x14ac:dyDescent="0.2">
      <c r="P18" s="4">
        <v>300</v>
      </c>
      <c r="Q18" s="5">
        <v>323.89999999999998</v>
      </c>
      <c r="R18" s="5">
        <v>5.6</v>
      </c>
    </row>
    <row r="19" spans="16:18" x14ac:dyDescent="0.2">
      <c r="P19" s="4">
        <v>400</v>
      </c>
      <c r="Q19" s="5">
        <v>406.4</v>
      </c>
      <c r="R19" s="5">
        <v>6.5</v>
      </c>
    </row>
    <row r="20" spans="16:18" x14ac:dyDescent="0.2">
      <c r="P20" s="4">
        <v>500</v>
      </c>
      <c r="Q20" s="5">
        <v>508</v>
      </c>
      <c r="R20" s="5">
        <v>6.5</v>
      </c>
    </row>
    <row r="21" spans="16:18" x14ac:dyDescent="0.2">
      <c r="P21" s="4">
        <v>600</v>
      </c>
      <c r="Q21" s="5">
        <v>610</v>
      </c>
      <c r="R21" s="5">
        <v>7.1</v>
      </c>
    </row>
    <row r="22" spans="16:18" x14ac:dyDescent="0.2">
      <c r="P22" s="4">
        <v>700</v>
      </c>
      <c r="Q22" s="5">
        <v>711</v>
      </c>
      <c r="R22" s="5">
        <v>8</v>
      </c>
    </row>
    <row r="23" spans="16:18" x14ac:dyDescent="0.2">
      <c r="P23" s="4">
        <v>800</v>
      </c>
      <c r="Q23" s="5">
        <v>813</v>
      </c>
      <c r="R23" s="5">
        <v>8.8000000000000007</v>
      </c>
    </row>
    <row r="24" spans="16:18" x14ac:dyDescent="0.2">
      <c r="P24" s="4">
        <v>900</v>
      </c>
      <c r="Q24" s="5">
        <v>914</v>
      </c>
      <c r="R24" s="5">
        <v>10</v>
      </c>
    </row>
    <row r="25" spans="16:18" x14ac:dyDescent="0.2">
      <c r="P25" s="4">
        <v>1000</v>
      </c>
      <c r="Q25" s="5">
        <v>1016</v>
      </c>
      <c r="R25" s="5">
        <v>11</v>
      </c>
    </row>
    <row r="26" spans="16:18" x14ac:dyDescent="0.2">
      <c r="P26" s="4">
        <v>1200</v>
      </c>
      <c r="Q26" s="5">
        <v>1219</v>
      </c>
      <c r="R26" s="5">
        <v>12.5</v>
      </c>
    </row>
  </sheetData>
  <mergeCells count="4">
    <mergeCell ref="B6:C6"/>
    <mergeCell ref="B7:C7"/>
    <mergeCell ref="B8:C8"/>
    <mergeCell ref="B13:C1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5 T 1 C U e h i j 8 2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j o W R g A n W S j D x O z 8 c 3 M Q 8 g b A e V A s k i C N s 6 l O S W l R a l 2 a Z m 6 b p 4 2 + j C u j T 7 U C 3 Y A U E s D B B Q A A g A I A O U 9 Q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l P U J R K I p H u A 4 A A A A R A A A A E w A c A E Z v c m 1 1 b G F z L 1 N l Y 3 R p b 2 4 x L m 0 g o h g A K K A U A A A A A A A A A A A A A A A A A A A A A A A A A A A A K 0 5 N L s n M z 1 M I h t C G 1 g B Q S w E C L Q A U A A I A C A D l P U J R 6 G K P z a U A A A D 1 A A A A E g A A A A A A A A A A A A A A A A A A A A A A Q 2 9 u Z m l n L 1 B h Y 2 t h Z 2 U u e G 1 s U E s B A i 0 A F A A C A A g A 5 T 1 C U Q / K 6 a u k A A A A 6 Q A A A B M A A A A A A A A A A A A A A A A A 8 Q A A A F t D b 2 5 0 Z W 5 0 X 1 R 5 c G V z X S 5 4 b W x Q S w E C L Q A U A A I A C A D l P U J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2 L G Z Y E b N 2 E G F Q f p W I a E c x w A A A A A C A A A A A A A Q Z g A A A A E A A C A A A A C U 9 w G R U H e J g R g h 6 2 C v u F 4 f I 6 c t q 6 J k + j 8 D 9 g Y 3 p K 5 0 u g A A A A A O g A A A A A I A A C A A A A D Y 1 X B z r 6 d M u j i k n u m 0 M 6 F L w v V + W Q Z D Y w k S j s S 6 u q r + K l A A A A C T b q t B J u C g 0 E U r m n K E W L U f l s Q t C Y O H 2 j D 4 t x O Q x u + 3 6 Q T i b 4 V P f E 7 h z 2 s I a Z E Y f 6 C O 0 1 j y l 6 J s T W K 1 m Z B G d 3 d a Q t c M B K s B 0 o W A I H n y i j L r 9 0 A A A A D m o 4 h T i O i v Y 8 x q e y R S a u S L 7 c G x W K c i D 4 w N Z N 7 j f G L l J a L 1 n 9 Y F 6 G I y L v f / b Z r j e D H Q j G h Z k F y 6 z g F D 1 g + N z J k 8 < / D a t a M a s h u p > 
</file>

<file path=customXml/itemProps1.xml><?xml version="1.0" encoding="utf-8"?>
<ds:datastoreItem xmlns:ds="http://schemas.openxmlformats.org/officeDocument/2006/customXml" ds:itemID="{BDB8D410-ABA6-4E65-A39B-35A5CCAD3C7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Toimisto</dc:creator>
  <cp:lastModifiedBy>Microsoft Office User</cp:lastModifiedBy>
  <dcterms:created xsi:type="dcterms:W3CDTF">2020-09-30T12:07:16Z</dcterms:created>
  <dcterms:modified xsi:type="dcterms:W3CDTF">2022-05-24T09:25:11Z</dcterms:modified>
</cp:coreProperties>
</file>